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6" documentId="8_{904F3BD0-EBD8-463E-9C96-DDB050ACA01D}" xr6:coauthVersionLast="47" xr6:coauthVersionMax="47" xr10:uidLastSave="{0F666681-CC0F-441C-85E5-5833AFDEBB0B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3" i="5"/>
  <c r="C18" i="5"/>
  <c r="C21" i="5"/>
  <c r="C22" i="5"/>
  <c r="C27" i="5"/>
  <c r="C32" i="5"/>
  <c r="C20" i="5"/>
  <c r="C19" i="5"/>
  <c r="C28" i="5"/>
  <c r="C26" i="5"/>
  <c r="C25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<sst xmlns="http://schemas.openxmlformats.org/spreadsheetml/2006/main" count="10072" uniqueCount="210">
  <si>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</si>
  <si>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</si>
  <si>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</si>
  <si>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</si>
  <si>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</si>
  <si>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</si>
  <si>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</si>
  <si>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</si>
  <si>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</si>
  <si>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</si>
  <si>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</si>
  <si>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</si>
  <si>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</si>
  <si>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</si>
  <si>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</si>
  <si>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</si>
  <si>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</si>
  <si>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</si>
  <si>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</si>
  <si>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</si>
  <si>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</si>
  <si>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</si>
  <si>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</si>
  <si>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</si>
  <si>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</si>
  <si>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</si>
  <si>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</si>
  <si>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</si>
  <si>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</si>
  <si>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</si>
  <si>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</si>
  <si>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</si>
  <si>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</si>
  <si>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</si>
  <si>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</si>
  <si>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</si>
  <si>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</si>
  <si>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</si>
  <si>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</si>
  <si>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</si>
  <si>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</si>
  <si>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</si>
  <si>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</si>
  <si>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</si>
  <si>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</si>
  <si>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</si>
  <si>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</si>
  <si>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</si>
  <si>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</si>
  <si>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</si>
  <si>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</si>
  <si>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</si>
  <si>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</si>
  <si>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</si>
  <si>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</si>
  <si>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</si>
  <si>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</si>
  <si>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</si>
  <si>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</si>
  <si>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</si>
  <si>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</si>
  <si>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</si>
  <si>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</si>
  <si>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</si>
  <si>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</si>
  <si>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</si>
  <si>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</si>
  <si>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</si>
  <si>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</si>
  <si>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</si>
  <si>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</si>
  <si>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</si>
  <si>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</si>
  <si>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</si>
  <si>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</si>
  <si>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</si>
  <si>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</si>
  <si>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</si>
  <si>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</si>
  <si>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</si>
  <si>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</si>
  <si>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</si>
  <si>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</si>
  <si>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</si>
  <si>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</si>
  <si>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</si>
  <si>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</si>
  <si>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</si>
  <si>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</si>
  <si>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</si>
  <si>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</si>
  <si>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</si>
  <si>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</si>
  <si>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</si>
  <si>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</si>
  <si>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</si>
  <si>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</si>
  <si>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</si>
  <si>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</si>
  <si>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</si>
  <si>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</si>
  <si>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</si>
  <si>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</si>
  <si>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</si>
  <si>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</si>
  <si>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</si>
  <si>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</si>
  <si>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</si>
  <si>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</si>
  <si>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</si>
  <si>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</si>
  <si>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</si>
  <si>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</si>
  <si>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</si>
  <si>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</si>
  <si>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</si>
  <si>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</si>
  <si>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</si>
  <si>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</si>
  <si>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</si>
  <si>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</si>
  <si>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</si>
  <si>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</si>
  <si>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</si>
  <si>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</si>
  <si>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</si>
  <si>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</si>
  <si>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</si>
  <si>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</si>
  <si>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</si>
  <si>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</si>
  <si>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</si>
  <si>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</si>
  <si>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</si>
  <si>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</si>
  <si>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</si>
  <si>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</si>
  <si>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</si>
  <si>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</si>
  <si>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</si>
  <si>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</si>
  <si>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</si>
  <si>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</si>
  <si>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</si>
  <si>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</si>
  <si>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</si>
  <si>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</si>
  <si>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</si>
  <si>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</si>
  <si>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</si>
  <si>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</si>
  <si>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</si>
  <si>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</si>
  <si>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</si>
  <si>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</si>
  <si>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</si>
  <si>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</si>
  <si>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</si>
  <si>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</si>
  <si>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</si>
  <si>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</si>
  <si>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</si>
  <si>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</si>
  <si>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</si>
  <si>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</si>
  <si>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</si>
  <si>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</si>
  <si>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</si>
  <si>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</si>
  <si>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</si>
  <si>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</si>
  <si>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</si>
  <si>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</si>
  <si>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</si>
  <si>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</si>
  <si>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</si>
  <si>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</si>
  <si>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</si>
  <si>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</si>
  <si>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</si>
  <si>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</si>
  <si>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</si>
  <si>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</si>
  <si>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</si>
  <si>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</si>
  <si>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</si>
  <si>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</si>
  <si>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</si>
  <si>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</si>
  <si>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</si>
  <si>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</si>
  <si>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</si>
  <si>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</si>
  <si>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Event 58</t>
  </si>
  <si>
    <t>Event 54</t>
  </si>
  <si>
    <t>Event 88</t>
  </si>
  <si>
    <t>Event 89</t>
  </si>
  <si>
    <t>Event 90</t>
  </si>
  <si>
    <t>November</t>
  </si>
  <si>
    <t>World Championship</t>
  </si>
  <si>
    <t>Event 99</t>
  </si>
  <si>
    <t>Event 100</t>
  </si>
  <si>
    <t>Event 101</t>
  </si>
  <si>
    <t>Event 59</t>
  </si>
  <si>
    <t>Event 60</t>
  </si>
  <si>
    <t>Event 61</t>
  </si>
  <si>
    <t>World Champ Elim</t>
  </si>
  <si>
    <t>Event 55</t>
  </si>
  <si>
    <t>World Champ Qual</t>
  </si>
  <si>
    <t>November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</si>
</sst>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November 12,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 t="s">
        <v>15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198</v>
      </c>
      <c r="BQ12" s="64" t="s">
        <v>16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192</v>
      </c>
      <c r="BO13" s="64" t="s">
        <v>52</v>
      </c>
      <c r="BP13" s="64" t="s">
        <v>199</v>
      </c>
      <c r="BQ13" s="64" t="s">
        <v>186</v>
      </c>
      <c r="BR13" s="64" t="s">
        <v>187</v>
      </c>
      <c r="BS13" s="64" t="s">
        <v>195</v>
      </c>
      <c r="BT13" s="64" t="s">
        <v>196</v>
      </c>
      <c r="BU13" s="64" t="s">
        <v>197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21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G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5" ht="18.5" x14ac:dyDescent="0.45">
      <c r="B1" s="1" t="s">
        <v>0</v>
      </c>
    </row>
    <row r="2" spans="1:85" ht="18.5" x14ac:dyDescent="0.45">
      <c r="B2" s="1" t="s">
        <v>28</v>
      </c>
    </row>
    <row r="3" spans="1:85" x14ac:dyDescent="0.35">
      <c r="B3" s="2" t="str">
        <f>Summary!B2</f>
        <v>November 12, 2025</v>
      </c>
    </row>
    <row r="5" spans="1:8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5" x14ac:dyDescent="0.35">
      <c r="B7" s="102" t="s">
        <v>4</v>
      </c>
      <c r="C7" s="102"/>
      <c r="D7" s="102"/>
      <c r="E7" s="103"/>
      <c r="F7" s="6">
        <v>625</v>
      </c>
      <c r="I7" s="5"/>
    </row>
    <row r="10" spans="1:85" ht="18.5" x14ac:dyDescent="0.45">
      <c r="C10" s="7" t="s">
        <v>5</v>
      </c>
    </row>
    <row r="11" spans="1:8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 t="s">
        <v>15</v>
      </c>
      <c r="CD11" s="64" t="s">
        <v>15</v>
      </c>
      <c r="CE11" s="64" t="s">
        <v>15</v>
      </c>
      <c r="CF11" s="64" t="s">
        <v>15</v>
      </c>
      <c r="CG11" s="64" t="s">
        <v>15</v>
      </c>
    </row>
    <row r="12" spans="1:8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198</v>
      </c>
      <c r="CC12" s="64" t="s">
        <v>16</v>
      </c>
      <c r="CD12" s="64" t="s">
        <v>16</v>
      </c>
      <c r="CE12" s="64" t="s">
        <v>16</v>
      </c>
      <c r="CF12" s="64" t="s">
        <v>16</v>
      </c>
      <c r="CG12" s="64" t="s">
        <v>16</v>
      </c>
    </row>
    <row r="13" spans="1:8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190</v>
      </c>
      <c r="BY13" s="64" t="s">
        <v>191</v>
      </c>
      <c r="BZ13" s="64" t="s">
        <v>192</v>
      </c>
      <c r="CA13" s="64" t="s">
        <v>52</v>
      </c>
      <c r="CB13" s="64" t="s">
        <v>199</v>
      </c>
      <c r="CC13" s="64" t="s">
        <v>188</v>
      </c>
      <c r="CD13" s="64" t="s">
        <v>189</v>
      </c>
      <c r="CE13" s="64" t="s">
        <v>200</v>
      </c>
      <c r="CF13" s="64" t="s">
        <v>201</v>
      </c>
      <c r="CG13" s="64" t="s">
        <v>202</v>
      </c>
    </row>
    <row r="14" spans="1:85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IF(COUNT(N14:CG14)=0,"", COUNT(N14:CG14))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IFERROR(LARGE((N14:CG14),1),"")</f>
        <v>625.20000000000005</v>
      </c>
      <c r="H14" s="71" t="str">
        <f t="shared" ref="H14:H45" si="5">IFERROR(LARGE((N14:CG14),2),"")</f>
        <v/>
      </c>
      <c r="I14" s="71" t="str">
        <f t="shared" ref="I14:I45" si="6">IFERROR(LARGE((N14:CG14),3),"")</f>
        <v/>
      </c>
      <c r="J14" s="71" t="str">
        <f t="shared" ref="J14:J45" si="7">IFERROR(LARGE((N14:CG14),4),"")</f>
        <v/>
      </c>
      <c r="K14" s="71" t="str">
        <f t="shared" ref="K14:K45" si="8">IFERROR(LARGE((N14:CG14),5),"")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</row>
    <row r="15" spans="1:85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</row>
    <row r="16" spans="1:85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</row>
    <row r="17" spans="1:85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</row>
    <row r="18" spans="1:85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</row>
    <row r="19" spans="1:85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</row>
    <row r="20" spans="1:85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</row>
    <row r="21" spans="1:85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</row>
    <row r="22" spans="1:85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</row>
    <row r="23" spans="1:85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</row>
    <row r="24" spans="1:85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</row>
    <row r="25" spans="1:85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</row>
    <row r="26" spans="1:85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</row>
    <row r="27" spans="1:85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</row>
    <row r="28" spans="1:85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</row>
    <row r="29" spans="1:85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18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</row>
    <row r="30" spans="1:85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</row>
    <row r="31" spans="1:85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</row>
    <row r="32" spans="1:85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</row>
    <row r="33" spans="1:85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</row>
    <row r="34" spans="1:85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</row>
    <row r="35" spans="1:85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</row>
    <row r="36" spans="1:85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</row>
    <row r="37" spans="1:85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</row>
    <row r="38" spans="1:85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</row>
    <row r="39" spans="1:85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</row>
    <row r="40" spans="1:85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</row>
    <row r="41" spans="1:85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</row>
    <row r="42" spans="1:85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</row>
    <row r="43" spans="1:85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</row>
    <row r="44" spans="1:85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</row>
    <row r="45" spans="1:85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</row>
    <row r="46" spans="1:85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IF(COUNT(N46:CG46)=0,"", COUNT(N46:CG46))</f>
        <v>2</v>
      </c>
      <c r="F46" s="12">
        <f t="shared" si="3"/>
        <v>2</v>
      </c>
      <c r="G46" s="71">
        <f t="shared" ref="G46:G77" si="11">IFERROR(LARGE((N46:CG46),1),"")</f>
        <v>618.4</v>
      </c>
      <c r="H46" s="71">
        <f t="shared" ref="H46:H77" si="12">IFERROR(LARGE((N46:CG46),2),"")</f>
        <v>615.5</v>
      </c>
      <c r="I46" s="71" t="str">
        <f t="shared" ref="I46:I77" si="13">IFERROR(LARGE((N46:CG46),3),"")</f>
        <v/>
      </c>
      <c r="J46" s="71" t="str">
        <f t="shared" ref="J46:J77" si="14">IFERROR(LARGE((N46:CG46),4),"")</f>
        <v/>
      </c>
      <c r="K46" s="71" t="str">
        <f t="shared" ref="K46:K77" si="15">IFERROR(LARGE((N46:CG46),5),"")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</row>
    <row r="47" spans="1:85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</row>
    <row r="48" spans="1:85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</row>
    <row r="49" spans="1:85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</row>
    <row r="50" spans="1:85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</row>
    <row r="51" spans="1:85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</row>
    <row r="52" spans="1:85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</row>
    <row r="53" spans="1:85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16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</row>
    <row r="54" spans="1:85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</row>
    <row r="55" spans="1:85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</row>
    <row r="56" spans="1:85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</row>
    <row r="57" spans="1:85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</row>
    <row r="58" spans="1:85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</row>
    <row r="59" spans="1:85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</row>
    <row r="60" spans="1:85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</row>
    <row r="61" spans="1:85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</row>
    <row r="62" spans="1:85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</row>
    <row r="63" spans="1:85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</row>
    <row r="64" spans="1:85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</row>
    <row r="65" spans="1:85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</row>
    <row r="66" spans="1:85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</row>
    <row r="67" spans="1:85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</row>
    <row r="68" spans="1:85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</row>
    <row r="69" spans="1:85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</row>
    <row r="70" spans="1:85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</row>
    <row r="71" spans="1:85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</row>
    <row r="72" spans="1:85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</row>
    <row r="73" spans="1:85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</row>
    <row r="74" spans="1:85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</row>
    <row r="75" spans="1:85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</row>
    <row r="76" spans="1:85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</row>
    <row r="77" spans="1:85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</row>
    <row r="78" spans="1:85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IF(COUNT(N78:CG78)=0,"", COUNT(N78:CG78))</f>
        <v/>
      </c>
      <c r="F78" s="12" t="str">
        <f t="shared" si="22"/>
        <v/>
      </c>
      <c r="G78" s="71" t="str">
        <f t="shared" ref="G78:G83" si="25">IFERROR(LARGE((N78:CG78),1),"")</f>
        <v/>
      </c>
      <c r="H78" s="71" t="str">
        <f t="shared" ref="H78:H83" si="26">IFERROR(LARGE((N78:CG78),2),"")</f>
        <v/>
      </c>
      <c r="I78" s="71" t="str">
        <f t="shared" ref="I78:I83" si="27">IFERROR(LARGE((N78:CG78),3),"")</f>
        <v/>
      </c>
      <c r="J78" s="71" t="str">
        <f t="shared" ref="J78:J83" si="28">IFERROR(LARGE((N78:CG78),4),"")</f>
        <v/>
      </c>
      <c r="K78" s="71" t="str">
        <f t="shared" ref="K78:K83" si="29">IFERROR(LARGE((N78:CG78),5),"")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</row>
    <row r="79" spans="1:85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</row>
    <row r="80" spans="1:85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</row>
    <row r="81" spans="1:85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</row>
    <row r="82" spans="1:85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</row>
    <row r="83" spans="1:85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</row>
  </sheetData>
  <sortState xmlns:xlrd2="http://schemas.microsoft.com/office/spreadsheetml/2017/richdata2" ref="A14:CG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G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U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33</v>
      </c>
    </row>
    <row r="3" spans="1:47" x14ac:dyDescent="0.35">
      <c r="B3" s="2" t="str">
        <f>Summary!B2</f>
        <v>November 12,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198</v>
      </c>
      <c r="AQ12" s="64" t="s">
        <v>198</v>
      </c>
      <c r="AR12" s="64" t="s">
        <v>16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206</v>
      </c>
      <c r="AQ13" s="64" t="s">
        <v>208</v>
      </c>
      <c r="AR13" s="64" t="s">
        <v>193</v>
      </c>
      <c r="AS13" s="64" t="s">
        <v>203</v>
      </c>
      <c r="AT13" s="64" t="s">
        <v>204</v>
      </c>
      <c r="AU13" s="64" t="s">
        <v>205</v>
      </c>
    </row>
    <row r="14" spans="1:47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IF(COUNT(N14:AU14)=0,"", COUNT(N14:AU14))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IFERROR(LARGE((N14:AU14),1),"")</f>
        <v>588</v>
      </c>
      <c r="H14">
        <f t="shared" ref="H14:H44" si="5">IFERROR(LARGE((N14:AU14),2),"")</f>
        <v>586</v>
      </c>
      <c r="I14">
        <f t="shared" ref="I14:I44" si="6">IFERROR(LARGE((N14:AU14),3),"")</f>
        <v>583</v>
      </c>
      <c r="J14">
        <f t="shared" ref="J14:J44" si="7">IFERROR(LARGE((N14:AU14),4),"")</f>
        <v>577</v>
      </c>
      <c r="K14">
        <f t="shared" ref="K14:K44" si="8">IFERROR(LARGE((N14:AU14),5),"")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13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4</v>
      </c>
      <c r="F18">
        <f t="shared" si="3"/>
        <v>4</v>
      </c>
      <c r="G18">
        <f t="shared" si="4"/>
        <v>586</v>
      </c>
      <c r="H18">
        <f t="shared" si="5"/>
        <v>582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577.25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16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>
        <v>588</v>
      </c>
      <c r="AR19" s="12" t="s">
        <v>12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>
        <v>590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>
        <v>585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</sheetData>
  <sortState xmlns:xlrd2="http://schemas.microsoft.com/office/spreadsheetml/2017/richdata2" ref="A14:AU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U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November 12,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198</v>
      </c>
      <c r="AS12" s="64" t="s">
        <v>198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206</v>
      </c>
      <c r="AS13" s="64" t="s">
        <v>208</v>
      </c>
      <c r="AT13" s="64" t="s">
        <v>194</v>
      </c>
      <c r="AU13" s="64" t="s">
        <v>207</v>
      </c>
      <c r="AV13" s="64" t="s">
        <v>177</v>
      </c>
      <c r="AW13" s="64" t="s">
        <v>178</v>
      </c>
    </row>
    <row r="14" spans="1:49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IF(COUNT(N14:AW14)=0,"", COUNT(N14:AW14))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573</v>
      </c>
      <c r="J14">
        <f t="shared" ref="J14:J45" si="7">IFERROR(LARGE((N14:AW14),4),"")</f>
        <v>570</v>
      </c>
      <c r="K14" t="str">
        <f t="shared" ref="K14:K45" si="8">IFERROR(LARGE((N14:AW14),5),"")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578</v>
      </c>
      <c r="L17" s="78">
        <f t="shared" si="9"/>
        <v>584.4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13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>
        <v>588</v>
      </c>
      <c r="AS22" s="12">
        <v>584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582</v>
      </c>
      <c r="AS24" s="12">
        <v>580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587</v>
      </c>
      <c r="AS31" s="12">
        <v>582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IF(COUNT(N46:AW46)=0,"", COUNT(N46:AW46))</f>
        <v/>
      </c>
      <c r="F46" t="str">
        <f t="shared" si="16"/>
        <v/>
      </c>
      <c r="G46" t="str">
        <f t="shared" ref="G46:G67" si="19">IFERROR(LARGE((N46:AW46),1),"")</f>
        <v/>
      </c>
      <c r="H46" t="str">
        <f t="shared" ref="H46:H67" si="20">IFERROR(LARGE((N46:AW46),2),"")</f>
        <v/>
      </c>
      <c r="I46" t="str">
        <f t="shared" ref="I46:I67" si="21">IFERROR(LARGE((N46:AW46),3),"")</f>
        <v/>
      </c>
      <c r="J46" t="str">
        <f t="shared" ref="J46:J67" si="22">IFERROR(LARGE((N46:AW46),4),"")</f>
        <v/>
      </c>
      <c r="K46" t="str">
        <f t="shared" ref="K46:K67" si="23">IFERROR(LARGE((N46:AW46),5),"")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</sheetData>
  <sortState xmlns:xlrd2="http://schemas.microsoft.com/office/spreadsheetml/2017/richdata2" ref="A14:AW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W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12,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12,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577.25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C18:F19">
    <sortCondition descending="1" ref="C18:C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209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633.6400000000001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592.4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630.6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590.79999999999995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Lucas Kozeniesky</v>
      </c>
      <c r="D22" s="118"/>
      <c r="E22" s="67">
        <f>'Air Rifle Ranking'!F22</f>
        <v>630.1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629.78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629.95999999999992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584.4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629.74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629.48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629.41999999999996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628.29999999999995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585.79999999999995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627.16000000000008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625.33999999999992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625.93999999999994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577.25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621.82000000000005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Jeanne Haverhill</v>
      </c>
      <c r="I35" s="119"/>
      <c r="J35" s="67">
        <f>'Air Rifle Ranking'!M35</f>
        <v>625.32000000000005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Dan Schanebrook</v>
      </c>
      <c r="D36" s="118"/>
      <c r="E36" s="67">
        <f>'Air Rifle Ranking'!F36</f>
        <v>620.26</v>
      </c>
      <c r="G36" s="45">
        <v>19</v>
      </c>
      <c r="H36" s="119" t="str">
        <f>'Air Rifle Ranking'!J36</f>
        <v>Alana Kelly</v>
      </c>
      <c r="I36" s="119"/>
      <c r="J36" s="67">
        <f>'Air Rifle Ranking'!M36</f>
        <v>625.08000000000004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Gavin Perkowski</v>
      </c>
      <c r="D37" s="118"/>
      <c r="E37" s="67">
        <f>'Air Rifle Ranking'!F37</f>
        <v>628.4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John Blanton</v>
      </c>
      <c r="D38" s="118"/>
      <c r="E38" s="67">
        <f>'Air Rifle Ranking'!F38</f>
        <v>623.6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Camryn Camp</v>
      </c>
      <c r="I40" s="119"/>
      <c r="J40" s="67">
        <f>'Air Rifle Ranking'!M40</f>
        <v>624.3599999999999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Elisa Boozer</v>
      </c>
      <c r="I45" s="119"/>
      <c r="J45" s="67">
        <f>'Air Rifle Ranking'!M45</f>
        <v>621.4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Addy Burrow</v>
      </c>
      <c r="I46" s="119"/>
      <c r="J46" s="67">
        <f>'Air Rifle Ranking'!M46</f>
        <v>621.08000000000004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Devin Wagner</v>
      </c>
      <c r="I47" s="119"/>
      <c r="J47" s="67">
        <f>'Air Rifle Ranking'!M47</f>
        <v>620.88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Alexa Bodrogi</v>
      </c>
      <c r="I48" s="119"/>
      <c r="J48" s="67">
        <f>'Air Rifle Ranking'!M48</f>
        <v>619.93999999999994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Natalie Perrin</v>
      </c>
      <c r="I53" s="119"/>
      <c r="J53" s="67">
        <f>'Air Rifle Ranking'!M53</f>
        <v>626.5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Anne White</v>
      </c>
      <c r="I54" s="119"/>
      <c r="J54" s="67">
        <f>'Air Rifle Ranking'!M54</f>
        <v>625.79999999999995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Danjela DeJesus</v>
      </c>
      <c r="I55" s="119"/>
      <c r="J55" s="67">
        <f>'Air Rifle Ranking'!M55</f>
        <v>625.26666666666665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Gabrielle Ayers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Regan Diamond</v>
      </c>
      <c r="I57" s="119"/>
      <c r="J57" s="67">
        <f>'Air Rifle Ranking'!M57</f>
        <v>621.79999999999995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2025-11-13T13:20:59Z</dcterms:modified>
</cp:coreProperties>
</file>